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fc7ea286b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 SPLOOT" sheetId="1" r:id="Re012847b0f0d42a8"/>
    <x:sheet xmlns:r="http://schemas.openxmlformats.org/officeDocument/2006/relationships" name="Расчёт НДС" sheetId="2" r:id="R099405bf25964732"/>
    <x:sheet xmlns:r="http://schemas.openxmlformats.org/officeDocument/2006/relationships" name="Сверка" sheetId="3" r:id="Rde786364062b4e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%"/>
    <x:numFmt numFmtId="201" formatCode="#,##0.00"/>
    <x:numFmt numFmtId="202" formatCode="0.0"/>
    <x:numFmt numFmtId="203" formatCode="0"/>
    <x:numFmt numFmtId="204" formatCode="0.000"/>
  </x:numFmts>
  <x:fonts count="15">
    <x:font>
      <x:sz val="11"/>
      <x:name val="Carlito"/>
    </x:font>
    <x:font>
      <x:sz val="11"/>
      <x:color rgb="FF252B2C"/>
      <x:name val="Helvetica Neue"/>
    </x:font>
    <x:font>
      <x:b/>
      <x:sz val="23"/>
      <x:color rgb="FF252B2C"/>
      <x:name val="Helvetica Neue"/>
    </x:font>
    <x:font>
      <x:sz val="11"/>
      <x:color rgb="FF5C6868"/>
      <x:name val="Helvetica Neue"/>
    </x:font>
    <x:font>
      <x:sz val="12"/>
      <x:color rgb="FF252B2C"/>
      <x:name val="Helvetica Neue"/>
    </x:font>
    <x:font>
      <x:b/>
      <x:sz val="11"/>
      <x:color rgb="FFFFFFFF"/>
      <x:name val="Helvetica Neue"/>
    </x:font>
    <x:font>
      <x:b/>
      <x:sz val="21"/>
      <x:color rgb="FF252B2C"/>
      <x:name val="Helvetica Neue"/>
    </x:font>
    <x:font>
      <x:b/>
      <x:sz val="12"/>
      <x:color rgb="FF252B2C"/>
      <x:name val="Helvetica Neue"/>
    </x:font>
    <x:font>
      <x:i/>
      <x:sz val="11"/>
      <x:color rgb="FF5C6868"/>
      <x:name val="Helvetica Neue"/>
    </x:font>
    <x:font>
      <x:b/>
      <x:sz val="13"/>
      <x:color rgb="FF252B2C"/>
      <x:name val="Helvetica Neue"/>
    </x:font>
    <x:font>
      <x:sz val="10"/>
      <x:color rgb="FF5C6868"/>
      <x:name val="Helvetica Neue"/>
    </x:font>
    <x:font>
      <x:b/>
      <x:sz val="13"/>
      <x:color rgb="FFBF5A24"/>
      <x:name val="Helvetica Neue"/>
    </x:font>
    <x:font>
      <x:sz val="11"/>
      <x:color rgb="FF205C49"/>
      <x:name val="Helvetica Neue"/>
    </x:font>
    <x:font>
      <x:b/>
      <x:sz val="11"/>
      <x:color rgb="FFBF5A24"/>
      <x:name val="Helvetica Neue"/>
    </x:font>
    <x:font>
      <x:b/>
      <x:sz val="11"/>
      <x:color rgb="FF252B2C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252B2C"/>
      </x:patternFill>
    </x:fill>
    <x:fill>
      <x:patternFill patternType="solid">
        <x:fgColor rgb="FFFFF0CE"/>
      </x:patternFill>
    </x:fill>
    <x:fill>
      <x:patternFill patternType="solid">
        <x:fgColor rgb="FFF4F5F2"/>
      </x:patternFill>
    </x:fill>
  </x:fills>
  <x:borders count="6">
    <x:border/>
    <x:border>
      <x:bottom style="thin">
        <x:color rgb="FFBF5A24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DDDA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1" fillId="0" borderId="0" xfId="0" applyNumberFormat="1" applyFont="1" applyFill="1" applyBorder="1" applyAlignment="1">
      <x:alignment vertical="center" wrapText="1"/>
    </x:xf>
    <x:xf numFmtId="201" fontId="1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9" fillId="0" borderId="5" xfId="0" applyNumberFormat="1" applyFont="1" applyFill="1" applyBorder="1" applyAlignment="1">
      <x:alignment vertical="center" wrapText="1"/>
    </x:xf>
    <x:xf numFmtId="0" fontId="10" fillId="0" borderId="5" xfId="0" applyNumberFormat="1" applyFont="1" applyFill="1" applyBorder="1" applyAlignment="1">
      <x:alignment vertical="center" wrapText="1"/>
    </x:xf>
    <x:xf numFmtId="201" fontId="11" fillId="0" borderId="5" xfId="0" applyNumberFormat="1" applyFont="1" applyFill="1" applyBorder="1" applyAlignment="1">
      <x:alignment horizontal="right" vertic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2" fillId="0" borderId="0" xfId="0" applyNumberFormat="1" applyFont="1" applyFill="1" applyBorder="1" applyAlignment="1">
      <x:alignment horizontal="right" vertical="center"/>
    </x:xf>
    <x:xf numFmtId="201" fontId="13" fillId="0" borderId="0" xfId="0" applyNumberFormat="1" applyFont="1" applyFill="1" applyBorder="1" applyAlignment="1">
      <x:alignment horizontal="right" vertical="center"/>
    </x:xf>
    <x:xf numFmtId="201" fontId="12" fillId="0" borderId="5" xfId="0" applyNumberFormat="1" applyFont="1" applyFill="1" applyBorder="1" applyAlignment="1">
      <x:alignment horizontal="right" vertical="center"/>
    </x:xf>
    <x:xf numFmtId="201" fontId="1" fillId="0" borderId="5" xfId="0" applyNumberFormat="1" applyFont="1" applyFill="1" applyBorder="1" applyAlignment="1">
      <x:alignment horizontal="right" vertical="center"/>
    </x:xf>
    <x:xf numFmtId="201" fontId="13" fillId="0" borderId="5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202" fontId="1" fillId="0" borderId="5" xfId="0" applyNumberFormat="1" applyFont="1" applyFill="1" applyBorder="1" applyAlignment="1">
      <x:alignment horizontal="right" vertical="center" wrapText="1"/>
    </x:xf>
    <x:xf numFmtId="203" fontId="1" fillId="0" borderId="5" xfId="0" applyNumberFormat="1" applyFont="1" applyFill="1" applyBorder="1" applyAlignment="1">
      <x:alignment horizontal="right" vertical="center" wrapText="1"/>
    </x:xf>
    <x:xf numFmtId="204" fontId="1" fillId="0" borderId="5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 wrapText="1"/>
    </x:xf>
    <x:xf numFmtId="0" fontId="10" fillId="4" borderId="0" xfId="0" applyNumberFormat="1" applyFont="1" applyFill="1" applyBorder="1" applyAlignment="1">
      <x:alignment vertical="center" wrapText="1"/>
    </x:xf>
    <x:xf numFmtId="201" fontId="11" fillId="4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vertical="center"/>
    </x:xf>
    <x:xf numFmtId="0" fontId="9" fillId="4" borderId="5" xfId="0" applyNumberFormat="1" applyFont="1" applyFill="1" applyBorder="1" applyAlignment="1">
      <x:alignment vertical="center" wrapText="1"/>
    </x:xf>
    <x:xf numFmtId="0" fontId="10" fillId="4" borderId="5" xfId="0" applyNumberFormat="1" applyFont="1" applyFill="1" applyBorder="1" applyAlignment="1">
      <x:alignment vertical="center" wrapText="1"/>
    </x:xf>
    <x:xf numFmtId="201" fontId="11" fillId="4" borderId="5" xfId="0" applyNumberFormat="1" applyFont="1" applyFill="1" applyBorder="1" applyAlignment="1">
      <x:alignment horizontal="right" vertical="center" wrapText="1"/>
    </x:xf>
    <x:xf numFmtId="0" fontId="1" fillId="4" borderId="5" xfId="0" applyNumberFormat="1" applyFont="1" applyFill="1" applyBorder="1" applyAlignment="1">
      <x:alignment horizontal="center" vertical="center" wrapText="1"/>
    </x:xf>
    <x:xf numFmtId="201" fontId="12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3" fillId="4" borderId="0" xfId="0" applyNumberFormat="1" applyFont="1" applyFill="1" applyBorder="1" applyAlignment="1">
      <x:alignment horizontal="right" vertical="center"/>
    </x:xf>
    <x:xf numFmtId="201" fontId="12" fillId="4" borderId="5" xfId="0" applyNumberFormat="1" applyFont="1" applyFill="1" applyBorder="1" applyAlignment="1">
      <x:alignment horizontal="right" vertical="center"/>
    </x:xf>
    <x:xf numFmtId="201" fontId="1" fillId="4" borderId="5" xfId="0" applyNumberFormat="1" applyFont="1" applyFill="1" applyBorder="1" applyAlignment="1">
      <x:alignment horizontal="right" vertical="center"/>
    </x:xf>
    <x:xf numFmtId="201" fontId="13" fillId="4" borderId="5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  <x:xf numFmtId="203" fontId="1" fillId="4" borderId="0" xfId="0" applyNumberFormat="1" applyFont="1" applyFill="1" applyBorder="1" applyAlignment="1">
      <x:alignment horizontal="right" vertical="center" wrapText="1"/>
    </x:xf>
    <x:xf numFmtId="204" fontId="1" fillId="4" borderId="0" xfId="0" applyNumberFormat="1" applyFont="1" applyFill="1" applyBorder="1" applyAlignment="1">
      <x:alignment horizontal="right"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horizontal="right" vertical="center" wrapText="1"/>
    </x:xf>
    <x:xf numFmtId="203" fontId="1" fillId="4" borderId="5" xfId="0" applyNumberFormat="1" applyFont="1" applyFill="1" applyBorder="1" applyAlignment="1">
      <x:alignment horizontal="right" vertical="center" wrapText="1"/>
    </x:xf>
    <x:xf numFmtId="204" fontId="1" fillId="4" borderId="5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horizontal="center" vertical="center"/>
    </x:xf>
    <x:xf numFmtId="0" fontId="1" fillId="4" borderId="5" xfId="0" applyNumberFormat="1" applyFont="1" applyFill="1" applyBorder="1" applyAlignment="1">
      <x:alignment horizontal="center" vertical="center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 patternType="solid"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1110819164a53" /><Relationship Type="http://schemas.openxmlformats.org/officeDocument/2006/relationships/theme" Target="/xl/theme/theme1.xml" Id="Rbfc6a53aa1a04199" /><Relationship Type="http://schemas.openxmlformats.org/officeDocument/2006/relationships/sharedStrings" Target="/xl/sharedStrings.xml" Id="Rca29ec534b2842e6" /><Relationship Type="http://schemas.openxmlformats.org/officeDocument/2006/relationships/worksheet" Target="/xl/worksheets/sheet1.xml" Id="Re012847b0f0d42a8" /><Relationship Type="http://schemas.openxmlformats.org/officeDocument/2006/relationships/worksheet" Target="/xl/worksheets/sheet2.xml" Id="R099405bf25964732" /><Relationship Type="http://schemas.openxmlformats.org/officeDocument/2006/relationships/worksheet" Target="/xl/worksheets/sheet3.xml" Id="Rde786364062b4e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7ee899c8fae4256" /><Relationship Type="http://schemas.openxmlformats.org/officeDocument/2006/relationships/image" Target="/xl/media/image2.png" Id="R8d11284640b74fc5" /><Relationship Type="http://schemas.openxmlformats.org/officeDocument/2006/relationships/image" Target="/xl/media/image3.png" Id="Rd721e8e80cc34777" /><Relationship Type="http://schemas.openxmlformats.org/officeDocument/2006/relationships/image" Target="/xl/media/image4.png" Id="R9e1f1559978d465b" /><Relationship Type="http://schemas.openxmlformats.org/officeDocument/2006/relationships/image" Target="/xl/media/image5.png" Id="R703fdd2357b3450c" /></Relationships>
</file>

<file path=xl/drawings/drawing1.xml><?xml version="1.0" encoding="utf-8"?>
<xdr:wsDr xmlns:xdr="http://schemas.openxmlformats.org/drawingml/2006/spreadsheetDrawing">
  <xdr:oneCellAnchor>
    <xdr:from>
      <xdr:col>0</xdr:col>
      <xdr:colOff>114300</xdr:colOff>
      <xdr:row>6</xdr:row>
      <xdr:rowOff>419100</xdr:rowOff>
    </xdr:from>
    <xdr:ext cx="1371600" cy="1371600"/>
    <xdr:pic>
      <xdr:nvPicPr>
        <xdr:cNvPr id="1" name="08eeba6e-ea43-43c3-b294-879e1e1570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ee899c8fae42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114300</xdr:colOff>
      <xdr:row>7</xdr:row>
      <xdr:rowOff>590550</xdr:rowOff>
    </xdr:from>
    <xdr:ext cx="1371600" cy="1028700"/>
    <xdr:pic>
      <xdr:nvPicPr>
        <xdr:cNvPr id="2" name="55b9488e-1171-4fb3-b942-de3cd56c33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11284640b74f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123825</xdr:colOff>
      <xdr:row>8</xdr:row>
      <xdr:rowOff>200025</xdr:rowOff>
    </xdr:from>
    <xdr:ext cx="1362075" cy="1809750"/>
    <xdr:pic>
      <xdr:nvPicPr>
        <xdr:cNvPr id="3" name="70a40c69-2bc1-4632-a419-186ae3dd48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21e8e80cc347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123825</xdr:colOff>
      <xdr:row>9</xdr:row>
      <xdr:rowOff>200025</xdr:rowOff>
    </xdr:from>
    <xdr:ext cx="1362075" cy="1809750"/>
    <xdr:pic>
      <xdr:nvPicPr>
        <xdr:cNvPr id="4" name="d6208f67-a8b7-4506-83f4-93299d8271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1f1559978d46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114300</xdr:colOff>
      <xdr:row>10</xdr:row>
      <xdr:rowOff>419100</xdr:rowOff>
    </xdr:from>
    <xdr:ext cx="1371600" cy="1371600"/>
    <xdr:pic>
      <xdr:nvPicPr>
        <xdr:cNvPr id="5" name="53583f23-6b61-42f0-a298-b04f06c4ef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03fdd2357b345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8d60ddadb0d496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.110000610351562" hidden="0" customWidth="1"/>
    <x:col min="2" max="2" width="28.329999923706055" hidden="0" customWidth="1"/>
    <x:col min="3" max="3" width="22.219999313354492" hidden="0" customWidth="1"/>
    <x:col min="4" max="4" width="11.109999656677246" hidden="0" customWidth="1"/>
    <x:col min="5" max="5" width="11.109999656677246" hidden="0" customWidth="1"/>
    <x:col min="6" max="6" width="14.4399995803833" hidden="0" customWidth="1"/>
    <x:col min="7" max="7" width="18.329999923706055" hidden="0" customWidth="1"/>
    <x:col min="8" max="8" width="8.890000343322754" hidden="0" customWidth="1"/>
    <x:col min="9" max="9" width="12.779999732971191" hidden="0" customWidth="1"/>
  </x:cols>
  <x:sheetData>
    <x:row r="1" ht="38" customHeight="1">
      <x:c r="A1" s="4" t="str">
        <x:v>SPLOOT — Оптовый прайс</x:v>
      </x:c>
      <x:c r="B1" s="4" t="str">
        <x:v>SPLOOT — Оптовый прайс</x:v>
      </x:c>
      <x:c r="C1" s="4" t="str">
        <x:v>SPLOOT — Оптовый прайс</x:v>
      </x:c>
      <x:c r="D1" s="4" t="str">
        <x:v>SPLOOT — Оптовый прайс</x:v>
      </x:c>
      <x:c r="E1" s="4" t="str">
        <x:v>SPLOOT — Оптовый прайс</x:v>
      </x:c>
      <x:c r="F1" s="4" t="str">
        <x:v>SPLOOT — Оптовый прайс</x:v>
      </x:c>
      <x:c r="G1" s="4" t="str">
        <x:v>SPLOOT — Оптовый прайс</x:v>
      </x:c>
      <x:c r="H1" s="4" t="str">
        <x:v>SPLOOT — Оптовый прайс</x:v>
      </x:c>
      <x:c r="I1" s="4" t="str">
        <x:v>SPLOOT — Оптовый прайс</x:v>
      </x:c>
    </x:row>
    <x:row r="2" ht="27" customHeight="1">
      <x:c r="A2" s="6" t="str">
        <x:f>"Цены в рублях за штуку, с НДС "&amp;TEXT('Расчёт НДС'!$B$4,"0%")&amp;". Обновлено 14 сентября 2026 года."</x:f>
        <x:v>Цены в рублях за штуку, с НДС 22%. Обновлено 14 сентября 2026 года.</x:v>
      </x:c>
      <x:c r="B2" s="6"/>
      <x:c r="C2" s="6"/>
      <x:c r="D2" s="6"/>
      <x:c r="E2" s="6"/>
      <x:c r="F2" s="6"/>
      <x:c r="G2" s="6"/>
      <x:c r="H2" s="6"/>
      <x:c r="I2" s="6"/>
    </x:row>
    <x:row r="3" ht="27" customHeight="1">
      <x:c r="A3" s="7" t="str">
        <x:v>Предпочтительная отгрузка — одна сборная паллета. Ассортимент согласуется.</x:v>
      </x:c>
      <x:c r="B3" s="7" t="str">
        <x:v>Предпочтительная отгрузка — одна сборная паллета. Ассортимент согласуется.</x:v>
      </x:c>
      <x:c r="C3" s="7" t="str">
        <x:v>Предпочтительная отгрузка — одна сборная паллета. Ассортимент согласуется.</x:v>
      </x:c>
      <x:c r="D3" s="7" t="str">
        <x:v>Предпочтительная отгрузка — одна сборная паллета. Ассортимент согласуется.</x:v>
      </x:c>
      <x:c r="E3" s="7" t="str">
        <x:v>Предпочтительная отгрузка — одна сборная паллета. Ассортимент согласуется.</x:v>
      </x:c>
      <x:c r="F3" s="7" t="str">
        <x:v>Предпочтительная отгрузка — одна сборная паллета. Ассортимент согласуется.</x:v>
      </x:c>
      <x:c r="G3" s="7" t="str">
        <x:v>Предпочтительная отгрузка — одна сборная паллета. Ассортимент согласуется.</x:v>
      </x:c>
      <x:c r="H3" s="7" t="str">
        <x:v>Предпочтительная отгрузка — одна сборная паллета. Ассортимент согласуется.</x:v>
      </x:c>
      <x:c r="I3" s="7" t="str">
        <x:v>Предпочтительная отгрузка — одна сборная паллета. Ассортимент согласуется.</x:v>
      </x:c>
    </x:row>
    <x:row r="4" ht="26" customHeight="1">
      <x:c r="A4" s="8" t="str">
        <x:v>Цена сборной паллеты рассчитывается после согласования ассортимента и количества. Пороги цен сохранены в таблице.</x:v>
      </x:c>
      <x:c r="B4" s="8" t="str">
        <x:v>Цена сборной паллеты рассчитывается после согласования ассортимента и количества. Пороги цен сохранены в таблице.</x:v>
      </x:c>
      <x:c r="C4" s="8" t="str">
        <x:v>Цена сборной паллеты рассчитывается после согласования ассортимента и количества. Пороги цен сохранены в таблице.</x:v>
      </x:c>
      <x:c r="D4" s="8" t="str">
        <x:v>Цена сборной паллеты рассчитывается после согласования ассортимента и количества. Пороги цен сохранены в таблице.</x:v>
      </x:c>
      <x:c r="E4" s="8" t="str">
        <x:v>Цена сборной паллеты рассчитывается после согласования ассортимента и количества. Пороги цен сохранены в таблице.</x:v>
      </x:c>
      <x:c r="F4" s="8" t="str">
        <x:v>Цена сборной паллеты рассчитывается после согласования ассортимента и количества. Пороги цен сохранены в таблице.</x:v>
      </x:c>
      <x:c r="G4" s="8" t="str">
        <x:v>Цена сборной паллеты рассчитывается после согласования ассортимента и количества. Пороги цен сохранены в таблице.</x:v>
      </x:c>
      <x:c r="H4" s="8" t="str">
        <x:v>Цена сборной паллеты рассчитывается после согласования ассортимента и количества. Пороги цен сохранены в таблице.</x:v>
      </x:c>
      <x:c r="I4" s="8" t="str">
        <x:v>Цена сборной паллеты рассчитывается после согласования ассортимента и количества. Пороги цен сохранены в таблице.</x:v>
      </x:c>
    </x:row>
    <x:row r="5" ht="1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3" customHeight="1">
      <x:c r="A6" s="13" t="str">
        <x:v>Фото</x:v>
      </x:c>
      <x:c r="B6" s="14" t="str">
        <x:v>Изделие</x:v>
      </x:c>
      <x:c r="C6" s="14" t="str">
        <x:v>Артикул</x:v>
      </x:c>
      <x:c r="D6" s="14" t="str">
        <x:v>От 10
руб./шт.</x:v>
      </x:c>
      <x:c r="E6" s="14" t="str">
        <x:v>От 100
руб./шт.</x:v>
      </x:c>
      <x:c r="F6" s="14" t="str">
        <x:v>От 1000
руб./шт.</x:v>
      </x:c>
      <x:c r="G6" s="14" t="str">
        <x:v>Размеры
упаковки</x:v>
      </x:c>
      <x:c r="H6" s="14" t="str">
        <x:v>Тип
упаковки</x:v>
      </x:c>
      <x:c r="I6" s="15" t="str">
        <x:v>Кол-во
короб / паллета</x:v>
      </x:c>
    </x:row>
    <x:row r="7" ht="174" customHeight="1">
      <x:c r="A7" s="29"/>
      <x:c r="B7" s="30" t="str">
        <x:v>Когтеточка-лежанка
ковролиновая
500 × 246 × 100</x:v>
      </x:c>
      <x:c r="C7" s="31" t="str">
        <x:v>KT_500x250x100</x:v>
      </x:c>
      <x:c r="D7" s="32" t="n">
        <x:f>'Расчёт НДС'!D7</x:f>
        <x:v>475.8</x:v>
      </x:c>
      <x:c r="E7" s="32" t="n">
        <x:f>'Расчёт НДС'!G7</x:f>
        <x:v>427</x:v>
      </x:c>
      <x:c r="F7" s="33" t="str">
        <x:f>'Расчёт НДС'!H7</x:f>
        <x:v>по запросу</x:v>
      </x:c>
      <x:c r="G7" s="33" t="str">
        <x:v>500 × 250 × 110</x:v>
      </x:c>
      <x:c r="H7" s="33" t="str">
        <x:v>пакет</x:v>
      </x:c>
      <x:c r="I7" s="33" t="str">
        <x:v>5/123</x:v>
      </x:c>
    </x:row>
    <x:row r="8" ht="174" customHeight="1">
      <x:c r="A8" s="56"/>
      <x:c r="B8" s="57" t="str">
        <x:v>Когтеточка-лежанка
ковролиновая
500 × 246 × 60</x:v>
      </x:c>
      <x:c r="C8" s="58" t="str">
        <x:v>KT_500x250x60</x:v>
      </x:c>
      <x:c r="D8" s="59" t="n">
        <x:f>'Расчёт НДС'!D8</x:f>
        <x:v>427</x:v>
      </x:c>
      <x:c r="E8" s="59" t="n">
        <x:f>'Расчёт НДС'!G8</x:f>
        <x:v>378.2</x:v>
      </x:c>
      <x:c r="F8" s="60" t="str">
        <x:f>'Расчёт НДС'!H8</x:f>
        <x:v>по запросу</x:v>
      </x:c>
      <x:c r="G8" s="60" t="str">
        <x:v>500 × 250 × 60</x:v>
      </x:c>
      <x:c r="H8" s="60" t="str">
        <x:v>пакет</x:v>
      </x:c>
      <x:c r="I8" s="60" t="str">
        <x:v>8/213</x:v>
      </x:c>
    </x:row>
    <x:row r="9" ht="174" customHeight="1">
      <x:c r="A9" s="29"/>
      <x:c r="B9" s="30" t="str">
        <x:v>Когтеточка
ковролиновая
500 × 250 × 10</x:v>
      </x:c>
      <x:c r="C9" s="31" t="str">
        <x:v>KT_500x250x10</x:v>
      </x:c>
      <x:c r="D9" s="32" t="n">
        <x:f>'Расчёт НДС'!D9</x:f>
        <x:v>231.8</x:v>
      </x:c>
      <x:c r="E9" s="32" t="n">
        <x:f>'Расчёт НДС'!G9</x:f>
        <x:v>195.2</x:v>
      </x:c>
      <x:c r="F9" s="33" t="str">
        <x:f>'Расчёт НДС'!H9</x:f>
        <x:v>по запросу</x:v>
      </x:c>
      <x:c r="G9" s="33" t="str">
        <x:v>500 × 250 × 11</x:v>
      </x:c>
      <x:c r="H9" s="33" t="str">
        <x:v>пакет</x:v>
      </x:c>
      <x:c r="I9" s="33" t="str">
        <x:v>49/1000</x:v>
      </x:c>
    </x:row>
    <x:row r="10" ht="174" customHeight="1">
      <x:c r="A10" s="56"/>
      <x:c r="B10" s="57" t="str">
        <x:v>Когтеточка-книжка
ковролиновая
500 × 250 × 6</x:v>
      </x:c>
      <x:c r="C10" s="58" t="str">
        <x:v>KT_BOOK_500x250x6</x:v>
      </x:c>
      <x:c r="D10" s="59" t="n">
        <x:f>'Расчёт НДС'!D10</x:f>
        <x:v>231.8</x:v>
      </x:c>
      <x:c r="E10" s="59" t="n">
        <x:f>'Расчёт НДС'!G10</x:f>
        <x:v>195.2</x:v>
      </x:c>
      <x:c r="F10" s="60" t="str">
        <x:f>'Расчёт НДС'!H10</x:f>
        <x:v>по запросу</x:v>
      </x:c>
      <x:c r="G10" s="60" t="str">
        <x:v>500 × 130 × 11</x:v>
      </x:c>
      <x:c r="H10" s="60" t="str">
        <x:v>пакет</x:v>
      </x:c>
      <x:c r="I10" s="60" t="str">
        <x:v>108/1728</x:v>
      </x:c>
    </x:row>
    <x:row r="11" ht="174" customHeight="1">
      <x:c r="A11" s="29"/>
      <x:c r="B11" s="30" t="str">
        <x:v>Когтеточка-лежанка
сборная
600 × 250 × 100</x:v>
      </x:c>
      <x:c r="C11" s="31" t="str">
        <x:v>KTHDF_600x250x100</x:v>
      </x:c>
      <x:c r="D11" s="32" t="n">
        <x:f>'Расчёт НДС'!D11</x:f>
        <x:v>512.4</x:v>
      </x:c>
      <x:c r="E11" s="32" t="n">
        <x:f>'Расчёт НДС'!G11</x:f>
        <x:v>463.6</x:v>
      </x:c>
      <x:c r="F11" s="33" t="str">
        <x:f>'Расчёт НДС'!H11</x:f>
        <x:v>по запросу</x:v>
      </x:c>
      <x:c r="G11" s="33" t="str">
        <x:v>600 × 260 × 17</x:v>
      </x:c>
      <x:c r="H11" s="33" t="str">
        <x:v>коробка</x:v>
      </x:c>
      <x:c r="I11" s="33" t="str">
        <x:v>31/648</x:v>
      </x:c>
    </x:row>
    <x:row r="12" ht="10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8" customHeight="1">
      <x:c r="A13" s="24" t="str">
        <x:v>Размеры упаковки и показатели «короб / паллета» приведены по действующему прайсу. Схема сборной паллеты согласуется отдельно.</x:v>
      </x:c>
      <x:c r="B13" s="24" t="str">
        <x:v>Размеры упаковки и показатели «короб / паллета» приведены по действующему прайсу. Схема сборной паллеты согласуется отдельно.</x:v>
      </x:c>
      <x:c r="C13" s="24" t="str">
        <x:v>Размеры упаковки и показатели «короб / паллета» приведены по действующему прайсу. Схема сборной паллеты согласуется отдельно.</x:v>
      </x:c>
      <x:c r="D13" s="24" t="str">
        <x:v>Размеры упаковки и показатели «короб / паллета» приведены по действующему прайсу. Схема сборной паллеты согласуется отдельно.</x:v>
      </x:c>
      <x:c r="E13" s="24" t="str">
        <x:v>Размеры упаковки и показатели «короб / паллета» приведены по действующему прайсу. Схема сборной паллеты согласуется отдельно.</x:v>
      </x:c>
      <x:c r="F13" s="24" t="str">
        <x:v>Размеры упаковки и показатели «короб / паллета» приведены по действующему прайсу. Схема сборной паллеты согласуется отдельно.</x:v>
      </x:c>
      <x:c r="G13" s="24" t="str">
        <x:v>Размеры упаковки и показатели «короб / паллета» приведены по действующему прайсу. Схема сборной паллеты согласуется отдельно.</x:v>
      </x:c>
      <x:c r="H13" s="24" t="str">
        <x:v>Размеры упаковки и показатели «короб / паллета» приведены по действующему прайсу. Схема сборной паллеты согласуется отдельно.</x:v>
      </x:c>
      <x:c r="I13" s="24" t="str">
        <x:v>Размеры упаковки и показатели «короб / паллета» приведены по действующему прайсу. Схема сборной паллеты согласуется отдельно.</x:v>
      </x:c>
    </x:row>
    <x:row r="14" ht="10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27" customHeight="1">
      <x:c r="A15" s="75" t="str">
        <x:v>ИП Сафаров Гасан Сафар оглы</x:v>
      </x:c>
      <x:c r="B15" s="75" t="str">
        <x:v>ИП Сафаров Гасан Сафар оглы</x:v>
      </x:c>
      <x:c r="C15" s="75" t="str">
        <x:v>ИП Сафаров Гасан Сафар оглы</x:v>
      </x:c>
      <x:c r="D15" s="75" t="str">
        <x:v>ИП Сафаров Гасан Сафар оглы</x:v>
      </x:c>
      <x:c r="E15" s="75" t="str">
        <x:v>ИП Сафаров Гасан Сафар оглы</x:v>
      </x:c>
      <x:c r="F15" s="75" t="str">
        <x:v>ИП Сафаров Гасан Сафар оглы</x:v>
      </x:c>
      <x:c r="G15" s="75" t="str">
        <x:v>ИП Сафаров Гасан Сафар оглы</x:v>
      </x:c>
      <x:c r="H15" s="75" t="str">
        <x:v>ИП Сафаров Гасан Сафар оглы</x:v>
      </x:c>
      <x:c r="I15" s="75" t="str">
        <x:v>ИП Сафаров Гасан Сафар оглы</x:v>
      </x:c>
    </x:row>
    <x:row r="16" ht="25" customHeight="1">
      <x:c r="A16" s="3" t="str">
        <x:v>+7 919 671-63-20  ·  gasansafarov@gmail.com</x:v>
      </x:c>
      <x:c r="B16" s="3" t="str">
        <x:v>+7 919 671-63-20  ·  gasansafarov@gmail.com</x:v>
      </x:c>
      <x:c r="C16" s="3" t="str">
        <x:v>+7 919 671-63-20  ·  gasansafarov@gmail.com</x:v>
      </x:c>
      <x:c r="D16" s="3" t="str">
        <x:v>+7 919 671-63-20  ·  gasansafarov@gmail.com</x:v>
      </x:c>
      <x:c r="E16" s="3" t="str">
        <x:v>+7 919 671-63-20  ·  gasansafarov@gmail.com</x:v>
      </x:c>
      <x:c r="F16" s="3" t="str">
        <x:v>+7 919 671-63-20  ·  gasansafarov@gmail.com</x:v>
      </x:c>
      <x:c r="G16" s="3" t="str">
        <x:v>+7 919 671-63-20  ·  gasansafarov@gmail.com</x:v>
      </x:c>
      <x:c r="H16" s="3" t="str">
        <x:v>+7 919 671-63-20  ·  gasansafarov@gmail.com</x:v>
      </x:c>
      <x:c r="I16" s="3" t="str">
        <x:v>+7 919 671-63-20  ·  gasansafarov@gmail.com</x:v>
      </x:c>
    </x:row>
    <x:row r="17" ht="27" customHeight="1">
      <x:c r="A17" s="3" t="str">
        <x:v>Адрес отгрузки: г. Казань, ул. Лебедева 1к6. Отгрузка в течение 2 рабочих дней.</x:v>
      </x:c>
      <x:c r="B17" s="3" t="str">
        <x:v>Адрес отгрузки: г. Казань, ул. Лебедева 1к6. Отгрузка в течение 2 рабочих дней.</x:v>
      </x:c>
      <x:c r="C17" s="3" t="str">
        <x:v>Адрес отгрузки: г. Казань, ул. Лебедева 1к6. Отгрузка в течение 2 рабочих дней.</x:v>
      </x:c>
      <x:c r="D17" s="3" t="str">
        <x:v>Адрес отгрузки: г. Казань, ул. Лебедева 1к6. Отгрузка в течение 2 рабочих дней.</x:v>
      </x:c>
      <x:c r="E17" s="3" t="str">
        <x:v>Адрес отгрузки: г. Казань, ул. Лебедева 1к6. Отгрузка в течение 2 рабочих дней.</x:v>
      </x:c>
      <x:c r="F17" s="3" t="str">
        <x:v>Адрес отгрузки: г. Казань, ул. Лебедева 1к6. Отгрузка в течение 2 рабочих дней.</x:v>
      </x:c>
      <x:c r="G17" s="3" t="str">
        <x:v>Адрес отгрузки: г. Казань, ул. Лебедева 1к6. Отгрузка в течение 2 рабочих дней.</x:v>
      </x:c>
      <x:c r="H17" s="3" t="str">
        <x:v>Адрес отгрузки: г. Казань, ул. Лебедева 1к6. Отгрузка в течение 2 рабочих дней.</x:v>
      </x:c>
      <x:c r="I17" s="3" t="str">
        <x:v>Адрес отгрузки: г. Казань, ул. Лебедева 1к6. Отгрузка в течение 2 рабочих дней.</x:v>
      </x:c>
    </x:row>
  </x:sheetData>
  <x:mergeCells>
    <x:mergeCell ref="A1:I1"/>
    <x:mergeCell ref="A2:I2"/>
    <x:mergeCell ref="A3:I3"/>
    <x:mergeCell ref="A4:I4"/>
    <x:mergeCell ref="A13:I13"/>
    <x:mergeCell ref="A15:I15"/>
    <x:mergeCell ref="A16:I16"/>
    <x:mergeCell ref="A17:I17"/>
  </x:mergeCells>
  <x:pageMargins left="0.7" right="0.7" top="0.75" bottom="0.75" header="0.3" footer="0.3"/>
  <x:drawing xmlns:r="http://schemas.openxmlformats.org/officeDocument/2006/relationships" r:id="R38d60ddadb0d496f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.110000610351562" hidden="0" customWidth="1"/>
    <x:col min="2" max="2" width="15" hidden="0" customWidth="1"/>
    <x:col min="3" max="3" width="12.779999732971191" hidden="0" customWidth="1"/>
    <x:col min="4" max="4" width="15.5600004196167" hidden="0" customWidth="1"/>
    <x:col min="5" max="5" width="15.5600004196167" hidden="0" customWidth="1"/>
    <x:col min="6" max="6" width="12.779999732971191" hidden="0" customWidth="1"/>
    <x:col min="7" max="7" width="15.5600004196167" hidden="0" customWidth="1"/>
    <x:col min="8" max="8" width="15" hidden="0" customWidth="1"/>
  </x:cols>
  <x:sheetData>
    <x:row r="1" ht="36" customHeight="1">
      <x:c r="A1" s="16" t="str">
        <x:v>SPLOOT — Расчёт НДС</x:v>
      </x:c>
      <x:c r="B1" s="16" t="str">
        <x:v>SPLOOT — Расчёт НДС</x:v>
      </x:c>
      <x:c r="C1" s="16" t="str">
        <x:v>SPLOOT — Расчёт НДС</x:v>
      </x:c>
      <x:c r="D1" s="16" t="str">
        <x:v>SPLOOT — Расчёт НДС</x:v>
      </x:c>
      <x:c r="E1" s="16" t="str">
        <x:v>SPLOOT — Расчёт НДС</x:v>
      </x:c>
      <x:c r="F1" s="16" t="str">
        <x:v>SPLOOT — Расчёт НДС</x:v>
      </x:c>
      <x:c r="G1" s="16" t="str">
        <x:v>SPLOOT — Расчёт НДС</x:v>
      </x:c>
      <x:c r="H1" s="16" t="str">
        <x:v>SPLOOT — Расчёт НДС</x:v>
      </x:c>
    </x:row>
    <x:row r="2" ht="28" customHeight="1">
      <x:c r="A2" s="8" t="str">
        <x:v>Исходные цены без НДС сохранены отдельно. Итоговые цены рассчитываются по ставке в B4.</x:v>
      </x:c>
      <x:c r="B2" s="8" t="str">
        <x:v>Исходные цены без НДС сохранены отдельно. Итоговые цены рассчитываются по ставке в B4.</x:v>
      </x:c>
      <x:c r="C2" s="8" t="str">
        <x:v>Исходные цены без НДС сохранены отдельно. Итоговые цены рассчитываются по ставке в B4.</x:v>
      </x:c>
      <x:c r="D2" s="8" t="str">
        <x:v>Исходные цены без НДС сохранены отдельно. Итоговые цены рассчитываются по ставке в B4.</x:v>
      </x:c>
      <x:c r="E2" s="8" t="str">
        <x:v>Исходные цены без НДС сохранены отдельно. Итоговые цены рассчитываются по ставке в B4.</x:v>
      </x:c>
      <x:c r="F2" s="8" t="str">
        <x:v>Исходные цены без НДС сохранены отдельно. Итоговые цены рассчитываются по ставке в B4.</x:v>
      </x:c>
      <x:c r="G2" s="8" t="str">
        <x:v>Исходные цены без НДС сохранены отдельно. Итоговые цены рассчитываются по ставке в B4.</x:v>
      </x:c>
      <x:c r="H2" s="8" t="str">
        <x:v>Исходные цены без НДС сохранены отдельно. Итоговые цены рассчитываются по ставке в B4.</x:v>
      </x:c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30" customHeight="1">
      <x:c r="A4" s="17" t="str">
        <x:v>Ставка НДС</x:v>
      </x:c>
      <x:c r="B4" s="21" t="n">
        <x:v>0.22</x:v>
      </x:c>
      <x:c r="C4" s="2"/>
      <x:c r="D4" s="8" t="str">
        <x:v>Все цены — руб./шт. Округление до двух знаков после запятой.</x:v>
      </x:c>
      <x:c r="E4" s="8" t="str">
        <x:v>Все цены — руб./шт. Округление до двух знаков после запятой.</x:v>
      </x:c>
      <x:c r="F4" s="8" t="str">
        <x:v>Все цены — руб./шт. Округление до двух знаков после запятой.</x:v>
      </x:c>
      <x:c r="G4" s="8" t="str">
        <x:v>Все цены — руб./шт. Округление до двух знаков после запятой.</x:v>
      </x:c>
      <x:c r="H4" s="8" t="str">
        <x:v>Все цены — руб./шт. Округление до двух знаков после запятой.</x:v>
      </x:c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44" customHeight="1">
      <x:c r="A6" s="13" t="str">
        <x:v>Артикул</x:v>
      </x:c>
      <x:c r="B6" s="14" t="str">
        <x:v>От 10
без НДС</x:v>
      </x:c>
      <x:c r="C6" s="14" t="str">
        <x:v>Сумма НДС
от 10</x:v>
      </x:c>
      <x:c r="D6" s="14" t="str">
        <x:v>От 10
с НДС</x:v>
      </x:c>
      <x:c r="E6" s="14" t="str">
        <x:v>От 100
без НДС</x:v>
      </x:c>
      <x:c r="F6" s="14" t="str">
        <x:v>Сумма НДС
от 100</x:v>
      </x:c>
      <x:c r="G6" s="14" t="str">
        <x:v>От 100
с НДС</x:v>
      </x:c>
      <x:c r="H6" s="15" t="str">
        <x:v>От 1000</x:v>
      </x:c>
    </x:row>
    <x:row r="7" ht="36" customHeight="1">
      <x:c r="A7" s="29" t="str">
        <x:v>KT_500x250x100</x:v>
      </x:c>
      <x:c r="B7" s="38" t="n">
        <x:v>390</x:v>
      </x:c>
      <x:c r="C7" s="39" t="n">
        <x:f>ROUND(B7*$B$4,2)</x:f>
        <x:v>85.8</x:v>
      </x:c>
      <x:c r="D7" s="40" t="n">
        <x:f>ROUND(B7*(1+$B$4),2)</x:f>
        <x:v>475.8</x:v>
      </x:c>
      <x:c r="E7" s="38" t="n">
        <x:v>350</x:v>
      </x:c>
      <x:c r="F7" s="39" t="n">
        <x:f>ROUND(E7*$B$4,2)</x:f>
        <x:v>77</x:v>
      </x:c>
      <x:c r="G7" s="40" t="n">
        <x:f>ROUND(E7*(1+$B$4),2)</x:f>
        <x:v>427</x:v>
      </x:c>
      <x:c r="H7" s="76" t="str">
        <x:v>по запросу</x:v>
      </x:c>
    </x:row>
    <x:row r="8" ht="36" customHeight="1">
      <x:c r="A8" s="56" t="str">
        <x:v>KT_500x250x60</x:v>
      </x:c>
      <x:c r="B8" s="64" t="n">
        <x:v>350</x:v>
      </x:c>
      <x:c r="C8" s="65" t="n">
        <x:f>ROUND(B8*$B$4,2)</x:f>
        <x:v>77</x:v>
      </x:c>
      <x:c r="D8" s="66" t="n">
        <x:f>ROUND(B8*(1+$B$4),2)</x:f>
        <x:v>427</x:v>
      </x:c>
      <x:c r="E8" s="64" t="n">
        <x:v>310</x:v>
      </x:c>
      <x:c r="F8" s="65" t="n">
        <x:f>ROUND(E8*$B$4,2)</x:f>
        <x:v>68.2</x:v>
      </x:c>
      <x:c r="G8" s="66" t="n">
        <x:f>ROUND(E8*(1+$B$4),2)</x:f>
        <x:v>378.2</x:v>
      </x:c>
      <x:c r="H8" s="77" t="str">
        <x:v>по запросу</x:v>
      </x:c>
    </x:row>
    <x:row r="9" ht="36" customHeight="1">
      <x:c r="A9" s="29" t="str">
        <x:v>KT_500x250x10</x:v>
      </x:c>
      <x:c r="B9" s="38" t="n">
        <x:v>190</x:v>
      </x:c>
      <x:c r="C9" s="39" t="n">
        <x:f>ROUND(B9*$B$4,2)</x:f>
        <x:v>41.8</x:v>
      </x:c>
      <x:c r="D9" s="40" t="n">
        <x:f>ROUND(B9*(1+$B$4),2)</x:f>
        <x:v>231.8</x:v>
      </x:c>
      <x:c r="E9" s="38" t="n">
        <x:v>160</x:v>
      </x:c>
      <x:c r="F9" s="39" t="n">
        <x:f>ROUND(E9*$B$4,2)</x:f>
        <x:v>35.2</x:v>
      </x:c>
      <x:c r="G9" s="40" t="n">
        <x:f>ROUND(E9*(1+$B$4),2)</x:f>
        <x:v>195.2</x:v>
      </x:c>
      <x:c r="H9" s="76" t="str">
        <x:v>по запросу</x:v>
      </x:c>
    </x:row>
    <x:row r="10" ht="36" customHeight="1">
      <x:c r="A10" s="56" t="str">
        <x:v>KT_BOOK_500x250x6</x:v>
      </x:c>
      <x:c r="B10" s="64" t="n">
        <x:v>190</x:v>
      </x:c>
      <x:c r="C10" s="65" t="n">
        <x:f>ROUND(B10*$B$4,2)</x:f>
        <x:v>41.8</x:v>
      </x:c>
      <x:c r="D10" s="66" t="n">
        <x:f>ROUND(B10*(1+$B$4),2)</x:f>
        <x:v>231.8</x:v>
      </x:c>
      <x:c r="E10" s="64" t="n">
        <x:v>160</x:v>
      </x:c>
      <x:c r="F10" s="65" t="n">
        <x:f>ROUND(E10*$B$4,2)</x:f>
        <x:v>35.2</x:v>
      </x:c>
      <x:c r="G10" s="66" t="n">
        <x:f>ROUND(E10*(1+$B$4),2)</x:f>
        <x:v>195.2</x:v>
      </x:c>
      <x:c r="H10" s="77" t="str">
        <x:v>по запросу</x:v>
      </x:c>
    </x:row>
    <x:row r="11" ht="36" customHeight="1">
      <x:c r="A11" s="29" t="str">
        <x:v>KTHDF_600x250x100</x:v>
      </x:c>
      <x:c r="B11" s="38" t="n">
        <x:v>420</x:v>
      </x:c>
      <x:c r="C11" s="39" t="n">
        <x:f>ROUND(B11*$B$4,2)</x:f>
        <x:v>92.4</x:v>
      </x:c>
      <x:c r="D11" s="40" t="n">
        <x:f>ROUND(B11*(1+$B$4),2)</x:f>
        <x:v>512.4</x:v>
      </x:c>
      <x:c r="E11" s="38" t="n">
        <x:v>380</x:v>
      </x:c>
      <x:c r="F11" s="39" t="n">
        <x:f>ROUND(E11*$B$4,2)</x:f>
        <x:v>83.6</x:v>
      </x:c>
      <x:c r="G11" s="40" t="n">
        <x:f>ROUND(E11*(1+$B$4),2)</x:f>
        <x:v>463.6</x:v>
      </x:c>
      <x:c r="H11" s="76" t="str">
        <x:v>по запросу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7" customHeight="1">
      <x:c r="A13" s="24" t="str">
        <x:v>Основа: opt1.xlsx, Лист1!C4:F8. Исходные цены подтверждены как цены без НДС.</x:v>
      </x:c>
      <x:c r="B13" s="24" t="str">
        <x:v>Основа: opt1.xlsx, Лист1!C4:F8. Исходные цены подтверждены как цены без НДС.</x:v>
      </x:c>
      <x:c r="C13" s="24" t="str">
        <x:v>Основа: opt1.xlsx, Лист1!C4:F8. Исходные цены подтверждены как цены без НДС.</x:v>
      </x:c>
      <x:c r="D13" s="24" t="str">
        <x:v>Основа: opt1.xlsx, Лист1!C4:F8. Исходные цены подтверждены как цены без НДС.</x:v>
      </x:c>
      <x:c r="E13" s="24" t="str">
        <x:v>Основа: opt1.xlsx, Лист1!C4:F8. Исходные цены подтверждены как цены без НДС.</x:v>
      </x:c>
      <x:c r="F13" s="24" t="str">
        <x:v>Основа: opt1.xlsx, Лист1!C4:F8. Исходные цены подтверждены как цены без НДС.</x:v>
      </x:c>
      <x:c r="G13" s="24" t="str">
        <x:v>Основа: opt1.xlsx, Лист1!C4:F8. Исходные цены подтверждены как цены без НДС.</x:v>
      </x:c>
      <x:c r="H13" s="24" t="str">
        <x:v>Основа: opt1.xlsx, Лист1!C4:F8. Исходные цены подтверждены как цены без НДС.</x:v>
      </x:c>
    </x:row>
    <x:row r="14" ht="27" customHeight="1">
      <x:c r="A14" s="24" t="str">
        <x:v>Зелёные числа — исходные цены. Оранжевые числа — итоговые цены с НДС. Ставка НДС выделена в B4.</x:v>
      </x:c>
      <x:c r="B14" s="24" t="str">
        <x:v>Зелёные числа — исходные цены. Оранжевые числа — итоговые цены с НДС. Ставка НДС выделена в B4.</x:v>
      </x:c>
      <x:c r="C14" s="24" t="str">
        <x:v>Зелёные числа — исходные цены. Оранжевые числа — итоговые цены с НДС. Ставка НДС выделена в B4.</x:v>
      </x:c>
      <x:c r="D14" s="24" t="str">
        <x:v>Зелёные числа — исходные цены. Оранжевые числа — итоговые цены с НДС. Ставка НДС выделена в B4.</x:v>
      </x:c>
      <x:c r="E14" s="24" t="str">
        <x:v>Зелёные числа — исходные цены. Оранжевые числа — итоговые цены с НДС. Ставка НДС выделена в B4.</x:v>
      </x:c>
      <x:c r="F14" s="24" t="str">
        <x:v>Зелёные числа — исходные цены. Оранжевые числа — итоговые цены с НДС. Ставка НДС выделена в B4.</x:v>
      </x:c>
      <x:c r="G14" s="24" t="str">
        <x:v>Зелёные числа — исходные цены. Оранжевые числа — итоговые цены с НДС. Ставка НДС выделена в B4.</x:v>
      </x:c>
      <x:c r="H14" s="24" t="str">
        <x:v>Зелёные числа — исходные цены. Оранжевые числа — итоговые цены с НДС. Ставка НДС выделена в B4.</x:v>
      </x:c>
    </x:row>
    <x:row r="15" ht="27" customHeight="1">
      <x:c r="A15" s="24" t="str">
        <x:v>Для порога от 1000 сохранено «по запросу». Состав смешанного заказа не определяет ценовой порог автоматически.</x:v>
      </x:c>
      <x:c r="B15" s="24" t="str">
        <x:v>Для порога от 1000 сохранено «по запросу». Состав смешанного заказа не определяет ценовой порог автоматически.</x:v>
      </x:c>
      <x:c r="C15" s="24" t="str">
        <x:v>Для порога от 1000 сохранено «по запросу». Состав смешанного заказа не определяет ценовой порог автоматически.</x:v>
      </x:c>
      <x:c r="D15" s="24" t="str">
        <x:v>Для порога от 1000 сохранено «по запросу». Состав смешанного заказа не определяет ценовой порог автоматически.</x:v>
      </x:c>
      <x:c r="E15" s="24" t="str">
        <x:v>Для порога от 1000 сохранено «по запросу». Состав смешанного заказа не определяет ценовой порог автоматически.</x:v>
      </x:c>
      <x:c r="F15" s="24" t="str">
        <x:v>Для порога от 1000 сохранено «по запросу». Состав смешанного заказа не определяет ценовой порог автоматически.</x:v>
      </x:c>
      <x:c r="G15" s="24" t="str">
        <x:v>Для порога от 1000 сохранено «по запросу». Состав смешанного заказа не определяет ценовой порог автоматически.</x:v>
      </x:c>
      <x:c r="H15" s="24" t="str">
        <x:v>Для порога от 1000 сохранено «по запросу». Состав смешанного заказа не определяет ценовой порог автоматически.</x:v>
      </x:c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</x:sheetData>
  <x:mergeCells>
    <x:mergeCell ref="A1:H1"/>
    <x:mergeCell ref="A2:H2"/>
    <x:mergeCell ref="D4:H4"/>
    <x:mergeCell ref="A13:H13"/>
    <x:mergeCell ref="A14:H14"/>
    <x:mergeCell ref="A15:H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.670000076293945" hidden="0" customWidth="1"/>
    <x:col min="2" max="2" width="20" hidden="0" customWidth="1"/>
    <x:col min="3" max="3" width="14.4399995803833" hidden="0" customWidth="1"/>
    <x:col min="4" max="4" width="9.4399995803833" hidden="0" customWidth="1"/>
    <x:col min="5" max="5" width="9.4399995803833" hidden="0" customWidth="1"/>
    <x:col min="6" max="6" width="9.4399995803833" hidden="0" customWidth="1"/>
    <x:col min="7" max="7" width="17.780000686645508" hidden="0" customWidth="1"/>
    <x:col min="8" max="8" width="29.440000534057617" hidden="0" customWidth="1"/>
  </x:cols>
  <x:sheetData>
    <x:row r="1" ht="36" customHeight="1">
      <x:c r="A1" s="16" t="str">
        <x:v>SPLOOT — Сверка параметров</x:v>
      </x:c>
      <x:c r="B1" s="16" t="str">
        <x:v>SPLOOT — Сверка параметров</x:v>
      </x:c>
      <x:c r="C1" s="16" t="str">
        <x:v>SPLOOT — Сверка параметров</x:v>
      </x:c>
      <x:c r="D1" s="16" t="str">
        <x:v>SPLOOT — Сверка параметров</x:v>
      </x:c>
      <x:c r="E1" s="16" t="str">
        <x:v>SPLOOT — Сверка параметров</x:v>
      </x:c>
      <x:c r="F1" s="16" t="str">
        <x:v>SPLOOT — Сверка параметров</x:v>
      </x:c>
      <x:c r="G1" s="16" t="str">
        <x:v>SPLOOT — Сверка параметров</x:v>
      </x:c>
      <x:c r="H1" s="16" t="str">
        <x:v>SPLOOT — Сверка параметров</x:v>
      </x:c>
    </x:row>
    <x:row r="2" ht="28" customHeight="1">
      <x:c r="A2" s="8" t="str">
        <x:v>Объёмы не включены в покупательский прайс. Для первой модели требуется согласовать размер упаковки или объём.</x:v>
      </x:c>
      <x:c r="B2" s="8" t="str">
        <x:v>Объёмы не включены в покупательский прайс. Для первой модели требуется согласовать размер упаковки или объём.</x:v>
      </x:c>
      <x:c r="C2" s="8" t="str">
        <x:v>Объёмы не включены в покупательский прайс. Для первой модели требуется согласовать размер упаковки или объём.</x:v>
      </x:c>
      <x:c r="D2" s="8" t="str">
        <x:v>Объёмы не включены в покупательский прайс. Для первой модели требуется согласовать размер упаковки или объём.</x:v>
      </x:c>
      <x:c r="E2" s="8" t="str">
        <x:v>Объёмы не включены в покупательский прайс. Для первой модели требуется согласовать размер упаковки или объём.</x:v>
      </x:c>
      <x:c r="F2" s="8" t="str">
        <x:v>Объёмы не включены в покупательский прайс. Для первой модели требуется согласовать размер упаковки или объём.</x:v>
      </x:c>
      <x:c r="G2" s="8" t="str">
        <x:v>Объёмы не включены в покупательский прайс. Для первой модели требуется согласовать размер упаковки или объём.</x:v>
      </x:c>
      <x:c r="H2" s="8" t="str">
        <x:v>Объёмы не включены в покупательский прайс. Для первой модели требуется согласовать размер упаковки или объём.</x:v>
      </x:c>
    </x:row>
    <x:row r="3" ht="28" customHeight="1">
      <x:c r="A3" s="22" t="str">
        <x:v>Расчёт ниже предполагает размеры в миллиметрах. В исходном прайсе единица размеров не обозначена.</x:v>
      </x:c>
      <x:c r="B3" s="22" t="str">
        <x:v>Расчёт ниже предполагает размеры в миллиметрах. В исходном прайсе единица размеров не обозначена.</x:v>
      </x:c>
      <x:c r="C3" s="22" t="str">
        <x:v>Расчёт ниже предполагает размеры в миллиметрах. В исходном прайсе единица размеров не обозначена.</x:v>
      </x:c>
      <x:c r="D3" s="22" t="str">
        <x:v>Расчёт ниже предполагает размеры в миллиметрах. В исходном прайсе единица размеров не обозначена.</x:v>
      </x:c>
      <x:c r="E3" s="22" t="str">
        <x:v>Расчёт ниже предполагает размеры в миллиметрах. В исходном прайсе единица размеров не обозначена.</x:v>
      </x:c>
      <x:c r="F3" s="22" t="str">
        <x:v>Расчёт ниже предполагает размеры в миллиметрах. В исходном прайсе единица размеров не обозначена.</x:v>
      </x:c>
      <x:c r="G3" s="22" t="str">
        <x:v>Расчёт ниже предполагает размеры в миллиметрах. В исходном прайсе единица размеров не обозначена.</x:v>
      </x:c>
      <x:c r="H3" s="22" t="str">
        <x:v>Расчёт ниже предполагает размеры в миллиметрах. В исходном прайсе единица размеров не обозначена.</x:v>
      </x:c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13" t="str">
        <x:v>Артикул</x:v>
      </x:c>
      <x:c r="B5" s="14" t="str">
        <x:v>Размеры упаковки
из прайса</x:v>
      </x:c>
      <x:c r="C5" s="14" t="str">
        <x:v>Объём из
прайса, л</x:v>
      </x:c>
      <x:c r="D5" s="14" t="str">
        <x:v>Длина</x:v>
      </x:c>
      <x:c r="E5" s="14" t="str">
        <x:v>Ширина</x:v>
      </x:c>
      <x:c r="F5" s="14" t="str">
        <x:v>Высота</x:v>
      </x:c>
      <x:c r="G5" s="14" t="str">
        <x:v>Д × Ш × В /
1 000 000, л</x:v>
      </x:c>
      <x:c r="H5" s="15" t="str">
        <x:v>Сверка до 0,1 л</x:v>
      </x:c>
    </x:row>
    <x:row r="6" ht="38" customHeight="1">
      <x:c r="A6" s="47" t="str">
        <x:v>KT_500x250x100</x:v>
      </x:c>
      <x:c r="B6" s="47" t="str">
        <x:v>500 × 250 × 110</x:v>
      </x:c>
      <x:c r="C6" s="48" t="n">
        <x:v>12.5</x:v>
      </x:c>
      <x:c r="D6" s="49" t="n">
        <x:v>500</x:v>
      </x:c>
      <x:c r="E6" s="49" t="n">
        <x:v>250</x:v>
      </x:c>
      <x:c r="F6" s="49" t="n">
        <x:v>110</x:v>
      </x:c>
      <x:c r="G6" s="50" t="n">
        <x:f>D6*E6*F6/1000000</x:f>
        <x:v>13.75</x:v>
      </x:c>
      <x:c r="H6" s="33" t="str">
        <x:f>IF(ROUND(G6,1)=ROUND(C6,1),"Совпадает с округлением","Нужно согласовать")</x:f>
        <x:v>Нужно согласовать</x:v>
      </x:c>
    </x:row>
    <x:row r="7" ht="38" customHeight="1">
      <x:c r="A7" s="71" t="str">
        <x:v>KT_500x250x60</x:v>
      </x:c>
      <x:c r="B7" s="71" t="str">
        <x:v>500 × 250 × 60</x:v>
      </x:c>
      <x:c r="C7" s="72" t="n">
        <x:v>7.5</x:v>
      </x:c>
      <x:c r="D7" s="73" t="n">
        <x:v>500</x:v>
      </x:c>
      <x:c r="E7" s="73" t="n">
        <x:v>250</x:v>
      </x:c>
      <x:c r="F7" s="73" t="n">
        <x:v>60</x:v>
      </x:c>
      <x:c r="G7" s="74" t="n">
        <x:f>D7*E7*F7/1000000</x:f>
        <x:v>7.5</x:v>
      </x:c>
      <x:c r="H7" s="60" t="str">
        <x:f>IF(ROUND(G7,1)=ROUND(C7,1),"Совпадает с округлением","Нужно согласовать")</x:f>
        <x:v>Совпадает с округлением</x:v>
      </x:c>
    </x:row>
    <x:row r="8" ht="38" customHeight="1">
      <x:c r="A8" s="47" t="str">
        <x:v>KT_500x250x10</x:v>
      </x:c>
      <x:c r="B8" s="47" t="str">
        <x:v>500 × 250 × 11</x:v>
      </x:c>
      <x:c r="C8" s="48" t="n">
        <x:v>1.4</x:v>
      </x:c>
      <x:c r="D8" s="49" t="n">
        <x:v>500</x:v>
      </x:c>
      <x:c r="E8" s="49" t="n">
        <x:v>250</x:v>
      </x:c>
      <x:c r="F8" s="49" t="n">
        <x:v>11</x:v>
      </x:c>
      <x:c r="G8" s="50" t="n">
        <x:f>D8*E8*F8/1000000</x:f>
        <x:v>1.375</x:v>
      </x:c>
      <x:c r="H8" s="33" t="str">
        <x:f>IF(ROUND(G8,1)=ROUND(C8,1),"Совпадает с округлением","Нужно согласовать")</x:f>
        <x:v>Совпадает с округлением</x:v>
      </x:c>
    </x:row>
    <x:row r="9" ht="38" customHeight="1">
      <x:c r="A9" s="71" t="str">
        <x:v>KT_BOOK_500x250x6</x:v>
      </x:c>
      <x:c r="B9" s="71" t="str">
        <x:v>500 × 130 × 11</x:v>
      </x:c>
      <x:c r="C9" s="72" t="n">
        <x:v>0.7</x:v>
      </x:c>
      <x:c r="D9" s="73" t="n">
        <x:v>500</x:v>
      </x:c>
      <x:c r="E9" s="73" t="n">
        <x:v>130</x:v>
      </x:c>
      <x:c r="F9" s="73" t="n">
        <x:v>11</x:v>
      </x:c>
      <x:c r="G9" s="74" t="n">
        <x:f>D9*E9*F9/1000000</x:f>
        <x:v>0.715</x:v>
      </x:c>
      <x:c r="H9" s="60" t="str">
        <x:f>IF(ROUND(G9,1)=ROUND(C9,1),"Совпадает с округлением","Нужно согласовать")</x:f>
        <x:v>Совпадает с округлением</x:v>
      </x:c>
    </x:row>
    <x:row r="10" ht="38" customHeight="1">
      <x:c r="A10" s="47" t="str">
        <x:v>KTHDF_600x250x100</x:v>
      </x:c>
      <x:c r="B10" s="47" t="str">
        <x:v>600 × 260 × 17</x:v>
      </x:c>
      <x:c r="C10" s="48" t="n">
        <x:v>2.7</x:v>
      </x:c>
      <x:c r="D10" s="49" t="n">
        <x:v>600</x:v>
      </x:c>
      <x:c r="E10" s="49" t="n">
        <x:v>260</x:v>
      </x:c>
      <x:c r="F10" s="49" t="n">
        <x:v>17</x:v>
      </x:c>
      <x:c r="G10" s="50" t="n">
        <x:f>D10*E10*F10/1000000</x:f>
        <x:v>2.652</x:v>
      </x:c>
      <x:c r="H10" s="33" t="str">
        <x:f>IF(ROUND(G10,1)=ROUND(C10,1),"Совпадает с округлением","Нужно согласовать")</x:f>
        <x:v>Совпадает с округлением</x:v>
      </x:c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30" customHeight="1">
      <x:c r="A12" s="78" t="str">
        <x:v>Первая модель: 500 × 250 × 110 даёт 13,750 л, в прайсе указано 12,5 л. Расхождение 1,25 л требует согласования.</x:v>
      </x:c>
      <x:c r="B12" s="78" t="str">
        <x:v>Первая модель: 500 × 250 × 110 даёт 13,750 л, в прайсе указано 12,5 л. Расхождение 1,25 л требует согласования.</x:v>
      </x:c>
      <x:c r="C12" s="78" t="str">
        <x:v>Первая модель: 500 × 250 × 110 даёт 13,750 л, в прайсе указано 12,5 л. Расхождение 1,25 л требует согласования.</x:v>
      </x:c>
      <x:c r="D12" s="78" t="str">
        <x:v>Первая модель: 500 × 250 × 110 даёт 13,750 л, в прайсе указано 12,5 л. Расхождение 1,25 л требует согласования.</x:v>
      </x:c>
      <x:c r="E12" s="78" t="str">
        <x:v>Первая модель: 500 × 250 × 110 даёт 13,750 л, в прайсе указано 12,5 л. Расхождение 1,25 л требует согласования.</x:v>
      </x:c>
      <x:c r="F12" s="78" t="str">
        <x:v>Первая модель: 500 × 250 × 110 даёт 13,750 л, в прайсе указано 12,5 л. Расхождение 1,25 л требует согласования.</x:v>
      </x:c>
      <x:c r="G12" s="78" t="str">
        <x:v>Первая модель: 500 × 250 × 110 даёт 13,750 л, в прайсе указано 12,5 л. Расхождение 1,25 л требует согласования.</x:v>
      </x:c>
      <x:c r="H12" s="78" t="str">
        <x:v>Первая модель: 500 × 250 × 110 даёт 13,750 л, в прайсе указано 12,5 л. Расхождение 1,25 л требует согласования.</x:v>
      </x:c>
    </x:row>
    <x:row r="13" ht="28" customHeight="1">
      <x:c r="A13" s="8" t="str">
        <x:v>12,5 л соответствует 500 × 250 × 100 из артикула первой модели. Это наблюдение не подтверждает размер упаковки.</x:v>
      </x:c>
      <x:c r="B13" s="8" t="str">
        <x:v>12,5 л соответствует 500 × 250 × 100 из артикула первой модели. Это наблюдение не подтверждает размер упаковки.</x:v>
      </x:c>
      <x:c r="C13" s="8" t="str">
        <x:v>12,5 л соответствует 500 × 250 × 100 из артикула первой модели. Это наблюдение не подтверждает размер упаковки.</x:v>
      </x:c>
      <x:c r="D13" s="8" t="str">
        <x:v>12,5 л соответствует 500 × 250 × 100 из артикула первой модели. Это наблюдение не подтверждает размер упаковки.</x:v>
      </x:c>
      <x:c r="E13" s="8" t="str">
        <x:v>12,5 л соответствует 500 × 250 × 100 из артикула первой модели. Это наблюдение не подтверждает размер упаковки.</x:v>
      </x:c>
      <x:c r="F13" s="8" t="str">
        <x:v>12,5 л соответствует 500 × 250 × 100 из артикула первой модели. Это наблюдение не подтверждает размер упаковки.</x:v>
      </x:c>
      <x:c r="G13" s="8" t="str">
        <x:v>12,5 л соответствует 500 × 250 × 100 из артикула первой модели. Это наблюдение не подтверждает размер упаковки.</x:v>
      </x:c>
      <x:c r="H13" s="8" t="str">
        <x:v>12,5 л соответствует 500 × 250 × 100 из артикула первой модели. Это наблюдение не подтверждает размер упаковки.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8" t="str">
        <x:v>В названиях двух ковролиновых лежанок сохранена ширина 246. Артикулы и размеры упаковки содержат 250; различие не исправлялось.</x:v>
      </x:c>
      <x:c r="B15" s="8" t="str">
        <x:v>В названиях двух ковролиновых лежанок сохранена ширина 246. Артикулы и размеры упаковки содержат 250; различие не исправлялось.</x:v>
      </x:c>
      <x:c r="C15" s="8" t="str">
        <x:v>В названиях двух ковролиновых лежанок сохранена ширина 246. Артикулы и размеры упаковки содержат 250; различие не исправлялось.</x:v>
      </x:c>
      <x:c r="D15" s="8" t="str">
        <x:v>В названиях двух ковролиновых лежанок сохранена ширина 246. Артикулы и размеры упаковки содержат 250; различие не исправлялось.</x:v>
      </x:c>
      <x:c r="E15" s="8" t="str">
        <x:v>В названиях двух ковролиновых лежанок сохранена ширина 246. Артикулы и размеры упаковки содержат 250; различие не исправлялось.</x:v>
      </x:c>
      <x:c r="F15" s="8" t="str">
        <x:v>В названиях двух ковролиновых лежанок сохранена ширина 246. Артикулы и размеры упаковки содержат 250; различие не исправлялось.</x:v>
      </x:c>
      <x:c r="G15" s="8" t="str">
        <x:v>В названиях двух ковролиновых лежанок сохранена ширина 246. Артикулы и размеры упаковки содержат 250; различие не исправлялось.</x:v>
      </x:c>
      <x:c r="H15" s="8" t="str">
        <x:v>В названиях двух ковролиновых лежанок сохранена ширина 246. Артикулы и размеры упаковки содержат 250; различие не исправлялось.</x:v>
      </x:c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8" t="str">
        <x:v>Показатели «короб / паллета» сохранены как в исходнике. Они не задают состав или стоимость смешанной паллеты.</x:v>
      </x:c>
      <x:c r="B17" s="8" t="str">
        <x:v>Показатели «короб / паллета» сохранены как в исходнике. Они не задают состав или стоимость смешанной паллеты.</x:v>
      </x:c>
      <x:c r="C17" s="8" t="str">
        <x:v>Показатели «короб / паллета» сохранены как в исходнике. Они не задают состав или стоимость смешанной паллеты.</x:v>
      </x:c>
      <x:c r="D17" s="8" t="str">
        <x:v>Показатели «короб / паллета» сохранены как в исходнике. Они не задают состав или стоимость смешанной паллеты.</x:v>
      </x:c>
      <x:c r="E17" s="8" t="str">
        <x:v>Показатели «короб / паллета» сохранены как в исходнике. Они не задают состав или стоимость смешанной паллеты.</x:v>
      </x:c>
      <x:c r="F17" s="8" t="str">
        <x:v>Показатели «короб / паллета» сохранены как в исходнике. Они не задают состав или стоимость смешанной паллеты.</x:v>
      </x:c>
      <x:c r="G17" s="8" t="str">
        <x:v>Показатели «короб / паллета» сохранены как в исходнике. Они не задают состав или стоимость смешанной паллеты.</x:v>
      </x:c>
      <x:c r="H17" s="8" t="str">
        <x:v>Показатели «короб / паллета» сохранены как в исходнике. Они не задают состав или стоимость смешанной паллеты.</x:v>
      </x:c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4" t="str">
        <x:v>Источник: opt1.xlsx, Лист1!A4:J8. Для расчёта перевозки используйте согласованные внешние размеры и схему укладки.</x:v>
      </x:c>
      <x:c r="B19" s="24" t="str">
        <x:v>Источник: opt1.xlsx, Лист1!A4:J8. Для расчёта перевозки используйте согласованные внешние размеры и схему укладки.</x:v>
      </x:c>
      <x:c r="C19" s="24" t="str">
        <x:v>Источник: opt1.xlsx, Лист1!A4:J8. Для расчёта перевозки используйте согласованные внешние размеры и схему укладки.</x:v>
      </x:c>
      <x:c r="D19" s="24" t="str">
        <x:v>Источник: opt1.xlsx, Лист1!A4:J8. Для расчёта перевозки используйте согласованные внешние размеры и схему укладки.</x:v>
      </x:c>
      <x:c r="E19" s="24" t="str">
        <x:v>Источник: opt1.xlsx, Лист1!A4:J8. Для расчёта перевозки используйте согласованные внешние размеры и схему укладки.</x:v>
      </x:c>
      <x:c r="F19" s="24" t="str">
        <x:v>Источник: opt1.xlsx, Лист1!A4:J8. Для расчёта перевозки используйте согласованные внешние размеры и схему укладки.</x:v>
      </x:c>
      <x:c r="G19" s="24" t="str">
        <x:v>Источник: opt1.xlsx, Лист1!A4:J8. Для расчёта перевозки используйте согласованные внешние размеры и схему укладки.</x:v>
      </x:c>
      <x:c r="H19" s="24" t="str">
        <x:v>Источник: opt1.xlsx, Лист1!A4:J8. Для расчёта перевозки используйте согласованные внешние размеры и схему укладки.</x:v>
      </x:c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</x:sheetData>
  <x:mergeCells>
    <x:mergeCell ref="A1:H1"/>
    <x:mergeCell ref="A2:H2"/>
    <x:mergeCell ref="A3:H3"/>
    <x:mergeCell ref="A12:H12"/>
    <x:mergeCell ref="A13:H13"/>
    <x:mergeCell ref="A15:H15"/>
    <x:mergeCell ref="A17:H17"/>
    <x:mergeCell ref="A19:H19"/>
  </x:mergeCells>
  <x:conditionalFormatting sqref="A6:H10">
    <x:cfRule type="expression" dxfId="0" priority="1">
      <x:formula>$H6="Нужно согласовать"</x:formula>
    </x:cfRule>
  </x:conditionalFormatting>
  <x:pageMargins left="0.7" right="0.7" top="0.75" bottom="0.75" header="0.3" footer="0.3"/>
</x:worksheet>
</file>